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IT_GEN\IWT\Income Tax Specialists\Web Updates\Pass-Through Entities\PTET\"/>
    </mc:Choice>
  </mc:AlternateContent>
  <xr:revisionPtr revIDLastSave="0" documentId="8_{61D2CB04-A148-41AC-9DA5-5CAD0FACA504}" xr6:coauthVersionLast="47" xr6:coauthVersionMax="47" xr10:uidLastSave="{00000000-0000-0000-0000-000000000000}"/>
  <bookViews>
    <workbookView xWindow="28680" yWindow="-120" windowWidth="29040" windowHeight="15840" xr2:uid="{9901CCA3-8E95-4F69-BF25-51DDE24A4C4A}"/>
  </bookViews>
  <sheets>
    <sheet name="PTET ESW" sheetId="23" r:id="rId1"/>
    <sheet name="PTET ESA" sheetId="21" r:id="rId2"/>
  </sheets>
  <definedNames>
    <definedName name="_xlnm.Print_Area" localSheetId="0">'PTET ESW'!$A$1:$G$19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3" l="1"/>
  <c r="D7" i="23" s="1"/>
  <c r="D5" i="21" l="1"/>
  <c r="D9" i="23" l="1"/>
  <c r="D10" i="23" s="1"/>
  <c r="D11" i="23" s="1"/>
  <c r="D13" i="23" s="1"/>
  <c r="D15" i="23" s="1"/>
  <c r="G17" i="23" l="1"/>
  <c r="F17" i="23"/>
  <c r="E17" i="23"/>
  <c r="D17" i="23"/>
  <c r="D19" i="23" s="1"/>
  <c r="E18" i="23" s="1"/>
  <c r="E19" i="23" l="1"/>
  <c r="F18" i="23" s="1"/>
  <c r="F19" i="23" l="1"/>
  <c r="G18" i="23" s="1"/>
  <c r="G19" i="23" s="1"/>
  <c r="E10" i="21" l="1"/>
  <c r="G12" i="21"/>
  <c r="F12" i="21"/>
  <c r="E12" i="21"/>
  <c r="D12" i="21"/>
  <c r="G10" i="21"/>
  <c r="F10" i="21"/>
  <c r="D10" i="21"/>
  <c r="G7" i="21"/>
  <c r="F7" i="21"/>
  <c r="E7" i="21"/>
  <c r="D7" i="21"/>
  <c r="G5" i="21"/>
  <c r="F5" i="21"/>
  <c r="E5" i="21"/>
  <c r="D8" i="21" l="1"/>
  <c r="D13" i="21" s="1"/>
  <c r="D15" i="21" s="1"/>
  <c r="D16" i="21" s="1"/>
  <c r="D18" i="21" s="1"/>
  <c r="D20" i="21" s="1"/>
  <c r="E8" i="21"/>
  <c r="E13" i="21" s="1"/>
  <c r="F8" i="21"/>
  <c r="F13" i="21" s="1"/>
  <c r="G8" i="21"/>
  <c r="G13" i="21" s="1"/>
  <c r="G15" i="21" s="1"/>
  <c r="G16" i="21" s="1"/>
  <c r="F15" i="21" l="1"/>
  <c r="F16" i="21" s="1"/>
  <c r="F18" i="21" s="1"/>
  <c r="E15" i="21"/>
  <c r="E16" i="21" s="1"/>
  <c r="E18" i="21" s="1"/>
  <c r="G18" i="21" l="1"/>
  <c r="D23" i="21"/>
  <c r="D24" i="21"/>
  <c r="E19" i="21" l="1"/>
  <c r="E20" i="21" s="1"/>
  <c r="E22" i="21"/>
  <c r="E23" i="21" s="1"/>
  <c r="E24" i="21" l="1"/>
  <c r="F22" i="21" l="1"/>
  <c r="F23" i="21" s="1"/>
  <c r="F19" i="21"/>
  <c r="F20" i="21" s="1"/>
  <c r="F24" i="21" l="1"/>
  <c r="G22" i="21" s="1"/>
  <c r="G23" i="21" s="1"/>
  <c r="G19" i="21" l="1"/>
  <c r="G20" i="21" s="1"/>
  <c r="G24" i="21" s="1"/>
</calcChain>
</file>

<file path=xl/sharedStrings.xml><?xml version="1.0" encoding="utf-8"?>
<sst xmlns="http://schemas.openxmlformats.org/spreadsheetml/2006/main" count="46" uniqueCount="41">
  <si>
    <t>Jan 1 - Mar 31</t>
  </si>
  <si>
    <t>Jan 1 - May 31</t>
  </si>
  <si>
    <t>Jan 1 - Aug 31</t>
  </si>
  <si>
    <t>Jan 1 - Dec 31</t>
  </si>
  <si>
    <t>Annualization amounts</t>
  </si>
  <si>
    <t xml:space="preserve">Enter your total federal income </t>
  </si>
  <si>
    <t>Multiply line 1 by line 2. This is your annualized income.</t>
  </si>
  <si>
    <t>Enter your total federal deductions</t>
  </si>
  <si>
    <t>Multiply line 4 by line 1. This is your annualized federal deductions</t>
  </si>
  <si>
    <t>Subtract line 5 from line 3. Annualized federal income for Montana</t>
  </si>
  <si>
    <t>Enter your Montana additions for each period</t>
  </si>
  <si>
    <t>Multiply line 7 by line 1. This is your Montana annualized additions</t>
  </si>
  <si>
    <t>Enter your Montana subtractions for each period</t>
  </si>
  <si>
    <t>Multiply line 9 by line 1. This is your Montana annualized subtractions</t>
  </si>
  <si>
    <t xml:space="preserve">Add lines 6 and 8, then subtract line 10. </t>
  </si>
  <si>
    <t>Determine your Montana apportionment factor for each period (if applicable) using the current year's Form PTE, Schedule I</t>
  </si>
  <si>
    <t xml:space="preserve">Multiply line 12 by line 11. This is your total Montana distributive share for all affected owners </t>
  </si>
  <si>
    <t>Multiply line 13 by 5.9% (0.059)</t>
  </si>
  <si>
    <t>Applicable percentage</t>
  </si>
  <si>
    <t>Multiply line 15 by line 14</t>
  </si>
  <si>
    <t>Enter total of the amount in all previous columns of line 22</t>
  </si>
  <si>
    <t xml:space="preserve">Subtract line 17 from line 16. If zero or less, enter 0. </t>
  </si>
  <si>
    <t>Subtract line 22 of the previous column from line 21 of that column</t>
  </si>
  <si>
    <t>Add lines 19 and 20</t>
  </si>
  <si>
    <t xml:space="preserve">Enter the smaller of line 18 or line 21 here. These are your required installments for each quarter. </t>
  </si>
  <si>
    <t>Subtract line 2 from line 1. Annualized federal income for Montana</t>
  </si>
  <si>
    <t xml:space="preserve">Add lines 3 and 4, then subtract line 5. </t>
  </si>
  <si>
    <t xml:space="preserve">Multiply line 6 by line 7. This is your total Montana distributive share for all affected owners </t>
  </si>
  <si>
    <t>Enter 90 percent (0.90) of line 9</t>
  </si>
  <si>
    <t xml:space="preserve">Enter the lesser of line 10 or line 11 </t>
  </si>
  <si>
    <t>Enter the amount of your estimated flow-through payments</t>
  </si>
  <si>
    <t>Quarters</t>
  </si>
  <si>
    <r>
      <t xml:space="preserve">Subtract line 16 from line 15. If less than zero, enter zero. </t>
    </r>
    <r>
      <rPr>
        <b/>
        <sz val="11"/>
        <color theme="1"/>
        <rFont val="Calibri"/>
        <family val="2"/>
        <scheme val="minor"/>
      </rPr>
      <t xml:space="preserve">These are your required 2024 estimated payments. </t>
    </r>
  </si>
  <si>
    <r>
      <t xml:space="preserve">Subtract line 13 from line 12. </t>
    </r>
    <r>
      <rPr>
        <b/>
        <sz val="11"/>
        <color theme="1"/>
        <rFont val="Calibri"/>
        <family val="2"/>
        <scheme val="minor"/>
      </rPr>
      <t>This is your estimated pass-through entity tax for tax year 2024</t>
    </r>
  </si>
  <si>
    <r>
      <rPr>
        <b/>
        <sz val="11"/>
        <color theme="1"/>
        <rFont val="Calibri"/>
        <family val="2"/>
        <scheme val="minor"/>
      </rPr>
      <t xml:space="preserve">Pass-Through Entity Tax. </t>
    </r>
    <r>
      <rPr>
        <sz val="11"/>
        <color theme="1"/>
        <rFont val="Calibri"/>
        <family val="2"/>
        <scheme val="minor"/>
      </rPr>
      <t>Multiply line 8 by 5.9% (0.059)</t>
    </r>
  </si>
  <si>
    <t>Enter any overpayment from prior years in Column 1.</t>
  </si>
  <si>
    <t>Annualized Estimated Tax Worksheet for Pass-Through Entity Tax - 2024 Worksheet PTET-ESA</t>
  </si>
  <si>
    <t>Estimated Tax Worksheet for Pass-Through Entity Tax - 2024 Worksheet PTET-ESW</t>
  </si>
  <si>
    <t>Enter your pass-through entity tax liability from 2023</t>
  </si>
  <si>
    <t xml:space="preserve">Enter 25 percent of line 14 in Column 1; 50 percent of line 14 in Column 2; 75 percent of line 14 in Column 3; and 100 percent of line 14 in Column 4. If your estimated Montana taxable income increases during the year, recalculate your estimate tax (lines 1 through 14) on a new worksheet and enter the updated results in the column for the quarters in which you have not yet made payments. </t>
  </si>
  <si>
    <t>Divide Worksheet ESW line 14 by four and enter in each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</si>
</sst>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?_);_(@_)"/>
    <numFmt numFmtId="166" formatCode="0.000000%"/>
    <numFmt numFmtId="167" formatCode="_(&quot;$&quot;* #,##0_);_(&quot;$&quot;* \(#,##0\);_(&quot;$&quot;* &quot;-&quot;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4" borderId="9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6" fontId="0" fillId="4" borderId="1" xfId="0" applyNumberFormat="1" applyFill="1" applyBorder="1" applyProtection="1">
      <protection locked="0"/>
    </xf>
    <xf numFmtId="167" fontId="0" fillId="4" borderId="1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/>
    <xf numFmtId="167" fontId="0" fillId="0" borderId="1" xfId="0" applyNumberFormat="1" applyBorder="1" applyProtection="1"/>
    <xf numFmtId="167" fontId="0" fillId="0" borderId="1" xfId="0" applyNumberFormat="1" applyFill="1" applyBorder="1" applyProtection="1"/>
    <xf numFmtId="167" fontId="1" fillId="0" borderId="1" xfId="0" applyNumberFormat="1" applyFont="1" applyBorder="1" applyProtection="1"/>
    <xf numFmtId="0" fontId="0" fillId="0" borderId="9" xfId="0" applyBorder="1" applyProtection="1"/>
    <xf numFmtId="0" fontId="0" fillId="0" borderId="1" xfId="0" applyBorder="1" applyAlignment="1" applyProtection="1">
      <alignment vertical="top"/>
    </xf>
    <xf numFmtId="0" fontId="0" fillId="0" borderId="1" xfId="0" applyBorder="1" applyAlignment="1" applyProtection="1">
      <alignment wrapText="1"/>
    </xf>
    <xf numFmtId="164" fontId="0" fillId="4" borderId="1" xfId="1" applyNumberFormat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164" fontId="0" fillId="0" borderId="1" xfId="1" applyNumberFormat="1" applyFont="1" applyBorder="1" applyProtection="1"/>
    <xf numFmtId="164" fontId="0" fillId="0" borderId="1" xfId="0" applyNumberFormat="1" applyFill="1" applyBorder="1" applyProtection="1"/>
    <xf numFmtId="164" fontId="1" fillId="0" borderId="1" xfId="0" applyNumberFormat="1" applyFont="1" applyBorder="1" applyProtection="1"/>
    <xf numFmtId="10" fontId="0" fillId="0" borderId="1" xfId="1" applyNumberFormat="1" applyFont="1" applyBorder="1" applyProtection="1"/>
    <xf numFmtId="9" fontId="0" fillId="0" borderId="1" xfId="1" applyNumberFormat="1" applyFont="1" applyBorder="1" applyProtection="1"/>
    <xf numFmtId="0" fontId="0" fillId="0" borderId="1" xfId="0" applyFill="1" applyBorder="1" applyAlignment="1" applyProtection="1">
      <alignment wrapText="1"/>
    </xf>
    <xf numFmtId="0" fontId="0" fillId="0" borderId="3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1" fillId="3" borderId="6" xfId="0" applyFont="1" applyFill="1" applyBorder="1" applyProtection="1"/>
    <xf numFmtId="0" fontId="1" fillId="3" borderId="7" xfId="0" applyFont="1" applyFill="1" applyBorder="1" applyProtection="1"/>
    <xf numFmtId="0" fontId="1" fillId="3" borderId="8" xfId="0" applyFont="1" applyFill="1" applyBorder="1" applyProtection="1"/>
    <xf numFmtId="0" fontId="1" fillId="3" borderId="6" xfId="0" applyFont="1" applyFill="1" applyBorder="1" applyAlignment="1" applyProtection="1">
      <alignment horizontal="right"/>
    </xf>
    <xf numFmtId="0" fontId="1" fillId="3" borderId="7" xfId="0" applyFont="1" applyFill="1" applyBorder="1" applyAlignment="1" applyProtection="1">
      <alignment horizontal="right"/>
    </xf>
    <xf numFmtId="0" fontId="1" fillId="3" borderId="8" xfId="0" applyFont="1" applyFill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C705-C80B-4EAF-9298-C3E18787F628}">
  <sheetPr>
    <pageSetUpPr fitToPage="1"/>
  </sheetPr>
  <dimension ref="A1:G19"/>
  <sheetViews>
    <sheetView tabSelected="1" view="pageLayout" zoomScale="120" zoomScaleNormal="130" zoomScalePageLayoutView="120" workbookViewId="0">
      <selection activeCell="D19" sqref="D19"/>
    </sheetView>
  </sheetViews>
  <sheetFormatPr defaultRowHeight="14.4" x14ac:dyDescent="0.3"/>
  <cols>
    <col min="1" max="1" width="3" bestFit="1" customWidth="1"/>
    <col min="2" max="2" width="106.33203125" customWidth="1"/>
    <col min="3" max="3" width="3.109375" customWidth="1"/>
    <col min="4" max="4" width="15.88671875" customWidth="1"/>
    <col min="5" max="7" width="14.5546875" customWidth="1"/>
  </cols>
  <sheetData>
    <row r="1" spans="1:7" x14ac:dyDescent="0.3">
      <c r="A1" s="30" t="s">
        <v>37</v>
      </c>
      <c r="B1" s="31"/>
      <c r="C1" s="31"/>
      <c r="D1" s="31"/>
      <c r="E1" s="31"/>
      <c r="F1" s="31"/>
      <c r="G1" s="32"/>
    </row>
    <row r="2" spans="1:7" x14ac:dyDescent="0.3">
      <c r="A2" s="11">
        <v>1</v>
      </c>
      <c r="B2" s="11" t="s">
        <v>5</v>
      </c>
      <c r="C2" s="16">
        <v>1</v>
      </c>
      <c r="D2" s="4">
        <v>0</v>
      </c>
      <c r="E2" s="5"/>
      <c r="F2" s="5"/>
      <c r="G2" s="6"/>
    </row>
    <row r="3" spans="1:7" x14ac:dyDescent="0.3">
      <c r="A3" s="11">
        <v>2</v>
      </c>
      <c r="B3" s="11" t="s">
        <v>7</v>
      </c>
      <c r="C3" s="11">
        <v>2</v>
      </c>
      <c r="D3" s="4">
        <v>0</v>
      </c>
      <c r="E3" s="5"/>
      <c r="F3" s="5"/>
      <c r="G3" s="6"/>
    </row>
    <row r="4" spans="1:7" x14ac:dyDescent="0.3">
      <c r="A4" s="11">
        <v>3</v>
      </c>
      <c r="B4" s="11" t="s">
        <v>25</v>
      </c>
      <c r="C4" s="11">
        <v>3</v>
      </c>
      <c r="D4" s="12">
        <f>D2-D3</f>
        <v>0</v>
      </c>
      <c r="E4" s="5"/>
      <c r="F4" s="5"/>
      <c r="G4" s="6"/>
    </row>
    <row r="5" spans="1:7" x14ac:dyDescent="0.3">
      <c r="A5" s="11">
        <v>4</v>
      </c>
      <c r="B5" s="11" t="s">
        <v>10</v>
      </c>
      <c r="C5" s="11">
        <v>4</v>
      </c>
      <c r="D5" s="7">
        <v>0</v>
      </c>
      <c r="E5" s="5"/>
      <c r="F5" s="5"/>
      <c r="G5" s="6"/>
    </row>
    <row r="6" spans="1:7" x14ac:dyDescent="0.3">
      <c r="A6" s="11">
        <v>5</v>
      </c>
      <c r="B6" s="11" t="s">
        <v>12</v>
      </c>
      <c r="C6" s="11">
        <v>5</v>
      </c>
      <c r="D6" s="7">
        <v>0</v>
      </c>
      <c r="E6" s="5"/>
      <c r="F6" s="5"/>
      <c r="G6" s="6"/>
    </row>
    <row r="7" spans="1:7" x14ac:dyDescent="0.3">
      <c r="A7" s="11">
        <v>6</v>
      </c>
      <c r="B7" s="11" t="s">
        <v>26</v>
      </c>
      <c r="C7" s="11">
        <v>6</v>
      </c>
      <c r="D7" s="12">
        <f>D4+D5-D6</f>
        <v>0</v>
      </c>
      <c r="E7" s="5"/>
      <c r="F7" s="5"/>
      <c r="G7" s="6"/>
    </row>
    <row r="8" spans="1:7" x14ac:dyDescent="0.3">
      <c r="A8" s="11">
        <v>7</v>
      </c>
      <c r="B8" s="11" t="s">
        <v>15</v>
      </c>
      <c r="C8" s="11">
        <v>7</v>
      </c>
      <c r="D8" s="8">
        <v>1</v>
      </c>
      <c r="E8" s="5"/>
      <c r="F8" s="5"/>
      <c r="G8" s="6"/>
    </row>
    <row r="9" spans="1:7" x14ac:dyDescent="0.3">
      <c r="A9" s="11">
        <v>8</v>
      </c>
      <c r="B9" s="11" t="s">
        <v>27</v>
      </c>
      <c r="C9" s="11">
        <v>8</v>
      </c>
      <c r="D9" s="12">
        <f>D8*D7</f>
        <v>0</v>
      </c>
      <c r="E9" s="5"/>
      <c r="F9" s="5"/>
      <c r="G9" s="6"/>
    </row>
    <row r="10" spans="1:7" x14ac:dyDescent="0.3">
      <c r="A10" s="11">
        <v>9</v>
      </c>
      <c r="B10" s="11" t="s">
        <v>34</v>
      </c>
      <c r="C10" s="11">
        <v>9</v>
      </c>
      <c r="D10" s="12">
        <f>D9*0.059</f>
        <v>0</v>
      </c>
      <c r="E10" s="5"/>
      <c r="F10" s="5"/>
      <c r="G10" s="6"/>
    </row>
    <row r="11" spans="1:7" x14ac:dyDescent="0.3">
      <c r="A11" s="11">
        <v>10</v>
      </c>
      <c r="B11" s="11" t="s">
        <v>28</v>
      </c>
      <c r="C11" s="11">
        <v>10</v>
      </c>
      <c r="D11" s="13">
        <f>D10*0.9</f>
        <v>0</v>
      </c>
      <c r="E11" s="5"/>
      <c r="F11" s="5"/>
      <c r="G11" s="6"/>
    </row>
    <row r="12" spans="1:7" x14ac:dyDescent="0.3">
      <c r="A12" s="11">
        <v>11</v>
      </c>
      <c r="B12" s="11" t="s">
        <v>38</v>
      </c>
      <c r="C12" s="11">
        <v>11</v>
      </c>
      <c r="D12" s="9">
        <v>0</v>
      </c>
      <c r="E12" s="5"/>
      <c r="F12" s="5"/>
      <c r="G12" s="6"/>
    </row>
    <row r="13" spans="1:7" x14ac:dyDescent="0.3">
      <c r="A13" s="11">
        <v>12</v>
      </c>
      <c r="B13" s="11" t="s">
        <v>29</v>
      </c>
      <c r="C13" s="11">
        <v>12</v>
      </c>
      <c r="D13" s="14">
        <f>MIN(D11:D12)</f>
        <v>0</v>
      </c>
      <c r="E13" s="5"/>
      <c r="F13" s="5"/>
      <c r="G13" s="6"/>
    </row>
    <row r="14" spans="1:7" x14ac:dyDescent="0.3">
      <c r="A14" s="11">
        <v>13</v>
      </c>
      <c r="B14" s="11" t="s">
        <v>30</v>
      </c>
      <c r="C14" s="11">
        <v>13</v>
      </c>
      <c r="D14" s="9">
        <v>0</v>
      </c>
      <c r="E14" s="5"/>
      <c r="F14" s="5"/>
      <c r="G14" s="6"/>
    </row>
    <row r="15" spans="1:7" x14ac:dyDescent="0.3">
      <c r="A15" s="11">
        <v>14</v>
      </c>
      <c r="B15" s="11" t="s">
        <v>33</v>
      </c>
      <c r="C15" s="11">
        <v>14</v>
      </c>
      <c r="D15" s="15">
        <f>IF(D13-D14&gt;500,D13-D14,0)</f>
        <v>0</v>
      </c>
      <c r="E15" s="5"/>
      <c r="F15" s="5"/>
      <c r="G15" s="6"/>
    </row>
    <row r="16" spans="1:7" x14ac:dyDescent="0.3">
      <c r="A16" s="33" t="s">
        <v>31</v>
      </c>
      <c r="B16" s="34"/>
      <c r="C16" s="35"/>
      <c r="D16" s="6">
        <v>1</v>
      </c>
      <c r="E16" s="10">
        <v>2</v>
      </c>
      <c r="F16" s="10">
        <v>3</v>
      </c>
      <c r="G16" s="10">
        <v>4</v>
      </c>
    </row>
    <row r="17" spans="1:7" ht="57.6" x14ac:dyDescent="0.3">
      <c r="A17" s="17">
        <v>15</v>
      </c>
      <c r="B17" s="18" t="s">
        <v>39</v>
      </c>
      <c r="C17" s="11">
        <v>15</v>
      </c>
      <c r="D17" s="13">
        <f>D15*0.25</f>
        <v>0</v>
      </c>
      <c r="E17" s="13">
        <f>D15*0.5</f>
        <v>0</v>
      </c>
      <c r="F17" s="13">
        <f>D15*0.75</f>
        <v>0</v>
      </c>
      <c r="G17" s="13">
        <f>D15*1</f>
        <v>0</v>
      </c>
    </row>
    <row r="18" spans="1:7" x14ac:dyDescent="0.3">
      <c r="A18" s="17">
        <v>16</v>
      </c>
      <c r="B18" s="18" t="s">
        <v>35</v>
      </c>
      <c r="C18" s="11">
        <v>16</v>
      </c>
      <c r="D18" s="9">
        <v>0</v>
      </c>
      <c r="E18" s="13">
        <f>D18+D19</f>
        <v>0</v>
      </c>
      <c r="F18" s="13">
        <f t="shared" ref="F18:G18" si="0">E18+E19</f>
        <v>0</v>
      </c>
      <c r="G18" s="13">
        <f t="shared" si="0"/>
        <v>0</v>
      </c>
    </row>
    <row r="19" spans="1:7" x14ac:dyDescent="0.3">
      <c r="A19" s="17">
        <v>17</v>
      </c>
      <c r="B19" s="11" t="s">
        <v>32</v>
      </c>
      <c r="C19" s="11">
        <v>17</v>
      </c>
      <c r="D19" s="15">
        <f>IF(D18=0,D17-D18,MAX(D17-D18,0))</f>
        <v>0</v>
      </c>
      <c r="E19" s="15">
        <f>IF(E18=0,E17-E18,MAX(E17-E18,0))</f>
        <v>0</v>
      </c>
      <c r="F19" s="15">
        <f>IF(F18=0,F17-F18,MAX(F17-F18,0))</f>
        <v>0</v>
      </c>
      <c r="G19" s="15">
        <f>IF(G18=0,G17-G18,MAX(G17-G18,0))</f>
        <v>0</v>
      </c>
    </row>
  </sheetData>
  <sheetProtection algorithmName="SHA-512" hashValue="Q76f7CxiwudXZYkXulBjlC4GWcgNHHIwvH4/3WDOHeRq0i8Rc7phfwDvpfYc88qK7sd1MrGBvNY3XBIIjm9/Dw==" saltValue="GUq8XamGHCbxdC8L3/STkQ==" spinCount="100000" sheet="1" objects="1" scenarios="1"/>
  <mergeCells count="2">
    <mergeCell ref="A1:G1"/>
    <mergeCell ref="A16:C16"/>
  </mergeCells>
  <pageMargins left="0.25" right="0.2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A8C8-EA05-4673-9383-8EA50A0D4589}">
  <sheetPr>
    <pageSetUpPr fitToPage="1"/>
  </sheetPr>
  <dimension ref="A1:I24"/>
  <sheetViews>
    <sheetView view="pageLayout" zoomScale="115" zoomScaleNormal="150" zoomScalePageLayoutView="115" workbookViewId="0">
      <selection activeCell="D22" sqref="D22"/>
    </sheetView>
  </sheetViews>
  <sheetFormatPr defaultRowHeight="14.4" x14ac:dyDescent="0.3"/>
  <cols>
    <col min="1" max="1" width="3.21875" bestFit="1" customWidth="1"/>
    <col min="2" max="2" width="75.33203125" customWidth="1"/>
    <col min="3" max="3" width="3.21875" bestFit="1" customWidth="1"/>
    <col min="4" max="4" width="12.44140625" bestFit="1" customWidth="1"/>
    <col min="5" max="5" width="12.6640625" bestFit="1" customWidth="1"/>
    <col min="6" max="7" width="12.33203125" bestFit="1" customWidth="1"/>
    <col min="8" max="8" width="9.5546875" bestFit="1" customWidth="1"/>
    <col min="9" max="9" width="13.33203125" bestFit="1" customWidth="1"/>
  </cols>
  <sheetData>
    <row r="1" spans="1:9" x14ac:dyDescent="0.3">
      <c r="A1" s="30" t="s">
        <v>36</v>
      </c>
      <c r="B1" s="31"/>
      <c r="C1" s="31"/>
      <c r="D1" s="31"/>
      <c r="E1" s="31"/>
      <c r="F1" s="31"/>
      <c r="G1" s="32"/>
      <c r="H1" s="1"/>
      <c r="I1" s="1"/>
    </row>
    <row r="2" spans="1:9" x14ac:dyDescent="0.3">
      <c r="A2" s="27"/>
      <c r="B2" s="28"/>
      <c r="C2" s="28"/>
      <c r="D2" s="29" t="s">
        <v>0</v>
      </c>
      <c r="E2" s="29" t="s">
        <v>1</v>
      </c>
      <c r="F2" s="29" t="s">
        <v>2</v>
      </c>
      <c r="G2" s="29" t="s">
        <v>3</v>
      </c>
      <c r="H2" s="1"/>
      <c r="I2" s="1"/>
    </row>
    <row r="3" spans="1:9" x14ac:dyDescent="0.3">
      <c r="A3" s="17">
        <v>1</v>
      </c>
      <c r="B3" s="18" t="s">
        <v>4</v>
      </c>
      <c r="C3" s="11">
        <v>1</v>
      </c>
      <c r="D3" s="11">
        <v>4</v>
      </c>
      <c r="E3" s="11">
        <v>2.4</v>
      </c>
      <c r="F3" s="11">
        <v>1.5</v>
      </c>
      <c r="G3" s="11">
        <v>1</v>
      </c>
      <c r="H3" s="1"/>
      <c r="I3" s="1"/>
    </row>
    <row r="4" spans="1:9" x14ac:dyDescent="0.3">
      <c r="A4" s="17">
        <v>2</v>
      </c>
      <c r="B4" s="18" t="s">
        <v>5</v>
      </c>
      <c r="C4" s="11">
        <v>2</v>
      </c>
      <c r="D4" s="7">
        <v>0</v>
      </c>
      <c r="E4" s="7">
        <v>0</v>
      </c>
      <c r="F4" s="7">
        <v>0</v>
      </c>
      <c r="G4" s="7">
        <v>0</v>
      </c>
      <c r="H4" s="1"/>
      <c r="I4" s="1"/>
    </row>
    <row r="5" spans="1:9" x14ac:dyDescent="0.3">
      <c r="A5" s="17">
        <v>3</v>
      </c>
      <c r="B5" s="18" t="s">
        <v>6</v>
      </c>
      <c r="C5" s="11">
        <v>3</v>
      </c>
      <c r="D5" s="21">
        <f>D4*D3</f>
        <v>0</v>
      </c>
      <c r="E5" s="21">
        <f>E4*E3</f>
        <v>0</v>
      </c>
      <c r="F5" s="21">
        <f>F4*F3</f>
        <v>0</v>
      </c>
      <c r="G5" s="21">
        <f>G4*G3</f>
        <v>0</v>
      </c>
      <c r="H5" s="1"/>
      <c r="I5" s="1"/>
    </row>
    <row r="6" spans="1:9" x14ac:dyDescent="0.3">
      <c r="A6" s="17">
        <v>4</v>
      </c>
      <c r="B6" s="18" t="s">
        <v>7</v>
      </c>
      <c r="C6" s="11">
        <v>4</v>
      </c>
      <c r="D6" s="19">
        <v>0</v>
      </c>
      <c r="E6" s="19">
        <v>0</v>
      </c>
      <c r="F6" s="19">
        <v>0</v>
      </c>
      <c r="G6" s="19">
        <v>0</v>
      </c>
      <c r="H6" s="1"/>
      <c r="I6" s="1"/>
    </row>
    <row r="7" spans="1:9" x14ac:dyDescent="0.3">
      <c r="A7" s="17">
        <v>5</v>
      </c>
      <c r="B7" s="18" t="s">
        <v>8</v>
      </c>
      <c r="C7" s="11">
        <v>5</v>
      </c>
      <c r="D7" s="21">
        <f>D6*D3</f>
        <v>0</v>
      </c>
      <c r="E7" s="21">
        <f t="shared" ref="E7:G7" si="0">E6*E3</f>
        <v>0</v>
      </c>
      <c r="F7" s="21">
        <f t="shared" si="0"/>
        <v>0</v>
      </c>
      <c r="G7" s="21">
        <f t="shared" si="0"/>
        <v>0</v>
      </c>
      <c r="H7" s="1"/>
      <c r="I7" s="1"/>
    </row>
    <row r="8" spans="1:9" x14ac:dyDescent="0.3">
      <c r="A8" s="17">
        <v>6</v>
      </c>
      <c r="B8" s="18" t="s">
        <v>9</v>
      </c>
      <c r="C8" s="11">
        <v>6</v>
      </c>
      <c r="D8" s="21">
        <f>D5-D7</f>
        <v>0</v>
      </c>
      <c r="E8" s="21">
        <f t="shared" ref="E8:G8" si="1">E5-E7</f>
        <v>0</v>
      </c>
      <c r="F8" s="21">
        <f t="shared" si="1"/>
        <v>0</v>
      </c>
      <c r="G8" s="21">
        <f t="shared" si="1"/>
        <v>0</v>
      </c>
      <c r="H8" s="1"/>
      <c r="I8" s="1"/>
    </row>
    <row r="9" spans="1:9" x14ac:dyDescent="0.3">
      <c r="A9" s="17">
        <v>7</v>
      </c>
      <c r="B9" s="18" t="s">
        <v>10</v>
      </c>
      <c r="C9" s="11">
        <v>7</v>
      </c>
      <c r="D9" s="19">
        <v>0</v>
      </c>
      <c r="E9" s="19">
        <v>0</v>
      </c>
      <c r="F9" s="19">
        <v>0</v>
      </c>
      <c r="G9" s="19">
        <v>0</v>
      </c>
      <c r="H9" s="1"/>
      <c r="I9" s="1"/>
    </row>
    <row r="10" spans="1:9" x14ac:dyDescent="0.3">
      <c r="A10" s="17">
        <v>8</v>
      </c>
      <c r="B10" s="18" t="s">
        <v>11</v>
      </c>
      <c r="C10" s="11">
        <v>8</v>
      </c>
      <c r="D10" s="21">
        <f>D9*D3</f>
        <v>0</v>
      </c>
      <c r="E10" s="21">
        <f>E9*E3</f>
        <v>0</v>
      </c>
      <c r="F10" s="21">
        <f>F9*F3</f>
        <v>0</v>
      </c>
      <c r="G10" s="21">
        <f>G9*G3</f>
        <v>0</v>
      </c>
      <c r="H10" s="1"/>
      <c r="I10" s="1"/>
    </row>
    <row r="11" spans="1:9" x14ac:dyDescent="0.3">
      <c r="A11" s="17">
        <v>9</v>
      </c>
      <c r="B11" s="18" t="s">
        <v>12</v>
      </c>
      <c r="C11" s="11">
        <v>9</v>
      </c>
      <c r="D11" s="19">
        <v>0</v>
      </c>
      <c r="E11" s="19">
        <v>0</v>
      </c>
      <c r="F11" s="19">
        <v>0</v>
      </c>
      <c r="G11" s="19">
        <v>0</v>
      </c>
      <c r="H11" s="1"/>
      <c r="I11" s="1"/>
    </row>
    <row r="12" spans="1:9" x14ac:dyDescent="0.3">
      <c r="A12" s="17">
        <v>10</v>
      </c>
      <c r="B12" s="18" t="s">
        <v>13</v>
      </c>
      <c r="C12" s="11">
        <v>10</v>
      </c>
      <c r="D12" s="21">
        <f>D11*D3</f>
        <v>0</v>
      </c>
      <c r="E12" s="21">
        <f>E11*E3</f>
        <v>0</v>
      </c>
      <c r="F12" s="21">
        <f>F11*F3</f>
        <v>0</v>
      </c>
      <c r="G12" s="21">
        <f>G11*G3</f>
        <v>0</v>
      </c>
      <c r="H12" s="1"/>
      <c r="I12" s="1"/>
    </row>
    <row r="13" spans="1:9" x14ac:dyDescent="0.3">
      <c r="A13" s="17">
        <v>11</v>
      </c>
      <c r="B13" s="18" t="s">
        <v>14</v>
      </c>
      <c r="C13" s="11">
        <v>11</v>
      </c>
      <c r="D13" s="21">
        <f>IF(D8+D10-D12&gt;0,D8+D10-D12,0)</f>
        <v>0</v>
      </c>
      <c r="E13" s="21">
        <f t="shared" ref="E13:G13" si="2">IF(E8+E10-E12&gt;0,E8+E10-E12,0)</f>
        <v>0</v>
      </c>
      <c r="F13" s="21">
        <f t="shared" si="2"/>
        <v>0</v>
      </c>
      <c r="G13" s="21">
        <f t="shared" si="2"/>
        <v>0</v>
      </c>
      <c r="H13" s="1"/>
      <c r="I13" s="3"/>
    </row>
    <row r="14" spans="1:9" s="1" customFormat="1" ht="28.8" x14ac:dyDescent="0.3">
      <c r="A14" s="17">
        <v>12</v>
      </c>
      <c r="B14" s="18" t="s">
        <v>15</v>
      </c>
      <c r="C14" s="11">
        <v>12</v>
      </c>
      <c r="D14" s="8">
        <v>0</v>
      </c>
      <c r="E14" s="8">
        <v>0</v>
      </c>
      <c r="F14" s="8">
        <v>0</v>
      </c>
      <c r="G14" s="8">
        <v>0</v>
      </c>
      <c r="I14" s="3"/>
    </row>
    <row r="15" spans="1:9" s="1" customFormat="1" ht="28.8" x14ac:dyDescent="0.3">
      <c r="A15" s="17">
        <v>13</v>
      </c>
      <c r="B15" s="18" t="s">
        <v>16</v>
      </c>
      <c r="C15" s="11">
        <v>13</v>
      </c>
      <c r="D15" s="21">
        <f>D14*D13</f>
        <v>0</v>
      </c>
      <c r="E15" s="21">
        <f t="shared" ref="E15:G15" si="3">E14*E13</f>
        <v>0</v>
      </c>
      <c r="F15" s="21">
        <f t="shared" si="3"/>
        <v>0</v>
      </c>
      <c r="G15" s="21">
        <f t="shared" si="3"/>
        <v>0</v>
      </c>
      <c r="I15" s="3"/>
    </row>
    <row r="16" spans="1:9" x14ac:dyDescent="0.3">
      <c r="A16" s="17">
        <v>14</v>
      </c>
      <c r="B16" s="18" t="s">
        <v>17</v>
      </c>
      <c r="C16" s="11">
        <v>14</v>
      </c>
      <c r="D16" s="22">
        <f>D15*0.059</f>
        <v>0</v>
      </c>
      <c r="E16" s="22">
        <f t="shared" ref="E16:G16" si="4">E15*0.059</f>
        <v>0</v>
      </c>
      <c r="F16" s="22">
        <f t="shared" si="4"/>
        <v>0</v>
      </c>
      <c r="G16" s="22">
        <f t="shared" si="4"/>
        <v>0</v>
      </c>
      <c r="H16" s="1"/>
      <c r="I16" s="3"/>
    </row>
    <row r="17" spans="1:9" x14ac:dyDescent="0.3">
      <c r="A17" s="17">
        <v>15</v>
      </c>
      <c r="B17" s="18" t="s">
        <v>18</v>
      </c>
      <c r="C17" s="11">
        <v>15</v>
      </c>
      <c r="D17" s="24">
        <v>0.22500000000000001</v>
      </c>
      <c r="E17" s="25">
        <v>0.45</v>
      </c>
      <c r="F17" s="24">
        <v>0.67500000000000004</v>
      </c>
      <c r="G17" s="25">
        <v>0.9</v>
      </c>
      <c r="H17" s="1"/>
      <c r="I17" s="1"/>
    </row>
    <row r="18" spans="1:9" x14ac:dyDescent="0.3">
      <c r="A18" s="17">
        <v>16</v>
      </c>
      <c r="B18" s="18" t="s">
        <v>19</v>
      </c>
      <c r="C18" s="11">
        <v>16</v>
      </c>
      <c r="D18" s="21">
        <f>D17*D16</f>
        <v>0</v>
      </c>
      <c r="E18" s="21">
        <f t="shared" ref="E18:G18" si="5">E17*E16</f>
        <v>0</v>
      </c>
      <c r="F18" s="21">
        <f t="shared" si="5"/>
        <v>0</v>
      </c>
      <c r="G18" s="21">
        <f t="shared" si="5"/>
        <v>0</v>
      </c>
      <c r="H18" s="1"/>
      <c r="I18" s="1"/>
    </row>
    <row r="19" spans="1:9" x14ac:dyDescent="0.3">
      <c r="A19" s="17">
        <v>17</v>
      </c>
      <c r="B19" s="18" t="s">
        <v>20</v>
      </c>
      <c r="C19" s="11">
        <v>17</v>
      </c>
      <c r="D19" s="20"/>
      <c r="E19" s="21">
        <f>D24</f>
        <v>0</v>
      </c>
      <c r="F19" s="21">
        <f>SUM(D24:E24)</f>
        <v>0</v>
      </c>
      <c r="G19" s="21">
        <f>SUM(D24:F24)</f>
        <v>0</v>
      </c>
      <c r="H19" s="1"/>
      <c r="I19" s="1"/>
    </row>
    <row r="20" spans="1:9" x14ac:dyDescent="0.3">
      <c r="A20" s="17">
        <v>18</v>
      </c>
      <c r="B20" s="18" t="s">
        <v>21</v>
      </c>
      <c r="C20" s="11">
        <v>18</v>
      </c>
      <c r="D20" s="12">
        <f>IF(D18-D19&lt;=0,0,D18-D19)</f>
        <v>0</v>
      </c>
      <c r="E20" s="12">
        <f t="shared" ref="E20:G20" si="6">IF(E18-E19&lt;=0,0,E18-E19)</f>
        <v>0</v>
      </c>
      <c r="F20" s="12">
        <f t="shared" si="6"/>
        <v>0</v>
      </c>
      <c r="G20" s="12">
        <f t="shared" si="6"/>
        <v>0</v>
      </c>
      <c r="H20" s="1"/>
      <c r="I20" s="1"/>
    </row>
    <row r="21" spans="1:9" x14ac:dyDescent="0.3">
      <c r="A21" s="17">
        <v>19</v>
      </c>
      <c r="B21" s="26" t="s">
        <v>40</v>
      </c>
      <c r="C21" s="11">
        <v>19</v>
      </c>
      <c r="D21" s="19">
        <v>0</v>
      </c>
      <c r="E21" s="19">
        <v>0</v>
      </c>
      <c r="F21" s="19">
        <v>0</v>
      </c>
      <c r="G21" s="19">
        <v>0</v>
      </c>
      <c r="H21" s="1"/>
      <c r="I21" s="1"/>
    </row>
    <row r="22" spans="1:9" x14ac:dyDescent="0.3">
      <c r="A22" s="17">
        <v>20</v>
      </c>
      <c r="B22" s="18" t="s">
        <v>22</v>
      </c>
      <c r="C22" s="11">
        <v>20</v>
      </c>
      <c r="D22" s="20"/>
      <c r="E22" s="21">
        <f>D23-D24</f>
        <v>0</v>
      </c>
      <c r="F22" s="21">
        <f t="shared" ref="F22" si="7">E23-E24</f>
        <v>0</v>
      </c>
      <c r="G22" s="21">
        <f>F23-F24</f>
        <v>0</v>
      </c>
      <c r="H22" s="1"/>
      <c r="I22" s="1"/>
    </row>
    <row r="23" spans="1:9" x14ac:dyDescent="0.3">
      <c r="A23" s="17">
        <v>21</v>
      </c>
      <c r="B23" s="18" t="s">
        <v>23</v>
      </c>
      <c r="C23" s="11">
        <v>21</v>
      </c>
      <c r="D23" s="12">
        <f>D21+D22</f>
        <v>0</v>
      </c>
      <c r="E23" s="12">
        <f t="shared" ref="E23:F23" si="8">E21+E22</f>
        <v>0</v>
      </c>
      <c r="F23" s="12">
        <f t="shared" si="8"/>
        <v>0</v>
      </c>
      <c r="G23" s="12">
        <f>G21+G22</f>
        <v>0</v>
      </c>
      <c r="H23" s="1"/>
      <c r="I23" s="1"/>
    </row>
    <row r="24" spans="1:9" ht="28.8" x14ac:dyDescent="0.3">
      <c r="A24" s="17">
        <v>22</v>
      </c>
      <c r="B24" s="18" t="s">
        <v>24</v>
      </c>
      <c r="C24" s="11">
        <v>22</v>
      </c>
      <c r="D24" s="23">
        <f>MIN(D20,D23)</f>
        <v>0</v>
      </c>
      <c r="E24" s="23">
        <f>MIN(E20,E23)</f>
        <v>0</v>
      </c>
      <c r="F24" s="23">
        <f>MIN(F20,F23)</f>
        <v>0</v>
      </c>
      <c r="G24" s="23">
        <f>MIN(G20,G23)</f>
        <v>0</v>
      </c>
      <c r="H24" s="2"/>
      <c r="I24" s="1"/>
    </row>
  </sheetData>
  <sheetProtection algorithmName="SHA-512" hashValue="aQ0ELVcJu2aZeLSQKjua19MR/M8lIESwQw8ctREHUJsuK2fwasqsOqfhFZSvXPISt2DUtzdgdI50jQEOcneaYA==" saltValue="Mx+bWYovUNrHimZnPKmOoQ==" spinCount="100000" sheet="1" objects="1" scenarios="1"/>
  <mergeCells count="1">
    <mergeCell ref="A1:G1"/>
  </mergeCells>
  <pageMargins left="0.25" right="0.25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c67a8d8b-0b02-4460-8eaa-dc434b2c0687">
      <UserInfo>
        <DisplayName>McNay, Aaron</DisplayName>
        <AccountId>216</AccountId>
        <AccountType/>
      </UserInfo>
      <UserInfo>
        <DisplayName>LaBounta, Holly</DisplayName>
        <AccountId>180</AccountId>
        <AccountType/>
      </UserInfo>
      <UserInfo>
        <DisplayName>Daigle, Shailyn</DisplayName>
        <AccountId>48</AccountId>
        <AccountType/>
      </UserInfo>
      <UserInfo>
        <DisplayName>Milne, Rachael</DisplayName>
        <AccountId>15</AccountId>
        <AccountType/>
      </UserInfo>
      <UserInfo>
        <DisplayName>Olsen, Brian</DisplayName>
        <AccountId>21</AccountId>
        <AccountType/>
      </UserInfo>
      <UserInfo>
        <DisplayName>Nordahl, Logan</DisplayName>
        <AccountId>25</AccountId>
        <AccountType/>
      </UserInfo>
      <UserInfo>
        <DisplayName>Fox, Thomas</DisplayName>
        <AccountId>183</AccountId>
        <AccountType/>
      </UserInfo>
      <UserInfo>
        <DisplayName>Merrien, David</DisplayName>
        <AccountId>6</AccountId>
        <AccountType/>
      </UserInfo>
      <UserInfo>
        <DisplayName>McDunn, Shannara</DisplayName>
        <AccountId>327</AccountId>
        <AccountType/>
      </UserInfo>
      <UserInfo>
        <DisplayName>Sherman, Ethan</DisplayName>
        <AccountId>57</AccountId>
        <AccountType/>
      </UserInfo>
      <UserInfo>
        <DisplayName>Gemlich, Febe</DisplayName>
        <AccountId>54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8" ma:contentTypeDescription="Create a new document." ma:contentTypeScope="" ma:versionID="febd9743686a83a74a81fc7a8929e4dd">
  <xsd:schema xmlns:xsd="http://www.w3.org/2001/XMLSchema" xmlns:xs="http://www.w3.org/2001/XMLSchema" xmlns:p="http://schemas.microsoft.com/office/2006/metadata/properties" xmlns:ns1="http://schemas.microsoft.com/sharepoint/v3" xmlns:ns2="a44f5f1d-3d4e-4219-a78c-485ff2d1e254" xmlns:ns3="c67a8d8b-0b02-4460-8eaa-dc434b2c0687" targetNamespace="http://schemas.microsoft.com/office/2006/metadata/properties" ma:root="true" ma:fieldsID="c8f74ed3258ee379ffc65dab67dbd99b" ns1:_="" ns2:_="" ns3:_="">
    <xsd:import namespace="http://schemas.microsoft.com/sharepoint/v3"/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E2C22-A264-49EB-9147-6E83D6AC5A55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67a8d8b-0b02-4460-8eaa-dc434b2c0687"/>
    <ds:schemaRef ds:uri="a44f5f1d-3d4e-4219-a78c-485ff2d1e254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26950C-A810-441F-9E78-9B074937F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29209D-9FDC-413D-AC9C-806F275C3B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PTET ESW</vt:lpstr>
      <vt:lpstr>PTET ESA</vt:lpstr>
      <vt:lpstr>'PTET ESW'!Print_Area</vt:lpstr>
    </vt:vector>
  </TitlesOfParts>
  <Manager/>
  <Company>Montana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Milne, Rachael</dc:creator>
  <cp:keywords/>
  <dc:description/>
  <cp:lastModifiedBy>Milne, Rachael</cp:lastModifiedBy>
  <cp:revision/>
  <cp:lastPrinted>2024-03-07T17:20:25Z</cp:lastPrinted>
  <dcterms:created xsi:type="dcterms:W3CDTF">2023-09-18T18:33:08Z</dcterms:created>
  <dcterms:modified xsi:type="dcterms:W3CDTF">2024-03-07T21:30:27Z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</Properties>
</file>